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2" yWindow="900" windowWidth="15132" windowHeight="9300" activeTab="0"/>
  </bookViews>
  <sheets>
    <sheet name="DJEČJI PRORAČUN ZA 2019.-2021.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<sst xmlns="http://schemas.openxmlformats.org/spreadsheetml/2006/main" count="113" uniqueCount="81">
  <si>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>OPIS</t>
  </si>
  <si>
    <t xml:space="preserve"> </t>
  </si>
  <si>
    <t>Program</t>
  </si>
  <si>
    <t>Aktivnost</t>
  </si>
  <si>
    <t>Kapitalni projekt</t>
  </si>
  <si>
    <t>UPRAVNA TIJELA</t>
  </si>
  <si>
    <t>JEDINSTVENI UPRAVNI ODJEL</t>
  </si>
  <si>
    <t>K211105</t>
  </si>
  <si>
    <t>A211106</t>
  </si>
  <si>
    <t>A211107</t>
  </si>
  <si>
    <t>JAVNE POTREBE U OBRAZOVANJU</t>
  </si>
  <si>
    <t>K231011</t>
  </si>
  <si>
    <t>A231009</t>
  </si>
  <si>
    <t>Javne potrebe iznad standarda u osnovnom obrazovanju</t>
  </si>
  <si>
    <t>A231010</t>
  </si>
  <si>
    <t>JAVNE POTREBE U KULTURI I RELIGIJI</t>
  </si>
  <si>
    <t>A251001</t>
  </si>
  <si>
    <t>A251019</t>
  </si>
  <si>
    <t>JAVNE POTREBE U SPORTU, REKREACIJI I TEHNICKOJ KULTURI</t>
  </si>
  <si>
    <t>A261014</t>
  </si>
  <si>
    <t>A217101</t>
  </si>
  <si>
    <t>A217105</t>
  </si>
  <si>
    <t>A431004</t>
  </si>
  <si>
    <t>OSTALE KOMUNALNE DJELATNOSTI</t>
  </si>
  <si>
    <t>A441002</t>
  </si>
  <si>
    <t>IZGRADNJA OBJEKATA I UREDAJA KOMUNALNE INFRASTRUKTURE</t>
  </si>
  <si>
    <t>K461034</t>
  </si>
  <si>
    <t>K461007</t>
  </si>
  <si>
    <t>A211101</t>
  </si>
  <si>
    <t>A211102</t>
  </si>
  <si>
    <t>A211103</t>
  </si>
  <si>
    <t>K211104</t>
  </si>
  <si>
    <t>A241001</t>
  </si>
  <si>
    <t>K241002</t>
  </si>
  <si>
    <t>DJEČJI PRORAČUN OPĆINE VIŠKOVO ZA RAZDOBLJE OD 2019. DO 2021. GODINE</t>
  </si>
  <si>
    <t>OPĆINA VIŠKOVO</t>
  </si>
  <si>
    <t xml:space="preserve">PLAN ZA 2019. </t>
  </si>
  <si>
    <t>PLAN ZA 2020.</t>
  </si>
  <si>
    <t>PLAN ZA 2021.</t>
  </si>
  <si>
    <t>Razdjel: 003</t>
  </si>
  <si>
    <t>Glava:   00301</t>
  </si>
  <si>
    <t>Izgradnja i opremanje školskih objekata</t>
  </si>
  <si>
    <t>Javne potrebe iznad standarda u srednjem obrazovanju</t>
  </si>
  <si>
    <t>Potpore javnim ustanovama u kulturi za programe rada s djecom</t>
  </si>
  <si>
    <t>Potpore udrugama u kulturi za programe rada s djecom</t>
  </si>
  <si>
    <t>JAVNE POTREBE U PODRUČJU SOCIJALNE, ZDRAVSTVENE I OBITELJSKE SKRBI</t>
  </si>
  <si>
    <t>Aktivnosti zdravstvene zaštite djece</t>
  </si>
  <si>
    <t>Glava:   00302</t>
  </si>
  <si>
    <t>Glava:   00303</t>
  </si>
  <si>
    <t>PREDŠKOLSKI ODGOJ I SKRB O DJECI</t>
  </si>
  <si>
    <t>KNJIŽNIČNA DJELATNOST</t>
  </si>
  <si>
    <t xml:space="preserve">Program </t>
  </si>
  <si>
    <t>PRORAČUNSKI KORISNIK: KNJIŽNICA "HALUBAJSKA ZORA"</t>
  </si>
  <si>
    <t>Indeks</t>
  </si>
  <si>
    <t>4/3</t>
  </si>
  <si>
    <t>ODRŽAVANJE OBJEKATA KOMUNALNE INFRASTRUKTURE</t>
  </si>
  <si>
    <t>Održavanje dječjih igrališta i drugih javnih površina za djecu</t>
  </si>
  <si>
    <t>Ostale pomoći obiteljima i kućanstvima za djecu</t>
  </si>
  <si>
    <t>PRORAČUNSKI KORISNIK: DJEČJI VRTIĆ VIŠKOVO</t>
  </si>
  <si>
    <t>Osnovne aktivnosti Dječjeg vrtića Viškovo</t>
  </si>
  <si>
    <t>Posebne aktivnosti Dječjeg vrtića Viškovo</t>
  </si>
  <si>
    <t>Predškola</t>
  </si>
  <si>
    <t>Nabava opreme za Dječji vrtić Viškovo</t>
  </si>
  <si>
    <t>Osnovne aktivnosti Knjižnice za dječji uzrast</t>
  </si>
  <si>
    <t>Nabava knjižnične građe za djecu</t>
  </si>
  <si>
    <t>Potpore sportašima i udrugama u sportu za programe rada s djecom</t>
  </si>
  <si>
    <t>Ostale pomoći i naknade obiteljima za djecu</t>
  </si>
  <si>
    <t>Sufinanciranje smještaja djece u predškolskim ustanovama</t>
  </si>
  <si>
    <t>Izgradnja i opremanje objekata predškolskog odgoja</t>
  </si>
  <si>
    <t xml:space="preserve"> -</t>
  </si>
  <si>
    <t>5/4</t>
  </si>
  <si>
    <t xml:space="preserve">  Razdjel / glava / program</t>
  </si>
  <si>
    <t>Izgradnja, uređenje i opremanje javnih površina za djecu</t>
  </si>
  <si>
    <r>
      <rPr>
        <b/>
        <sz val="8"/>
        <rFont val="Arial"/>
        <family val="2"/>
      </rPr>
      <t>Izvor:</t>
    </r>
    <r>
      <rPr>
        <sz val="8"/>
        <rFont val="Arial"/>
        <family val="2"/>
      </rPr>
      <t xml:space="preserve"> Proračun Općine Viškovo za 2019. godinu i projekcije za 2020. i 2021. godinu ("Službene novine Općine Viškovo", broj 20/18.)</t>
    </r>
  </si>
  <si>
    <t>Izgradnja prometnih objekata u funkciji dječjeg vrtića i osnovne škole</t>
  </si>
  <si>
    <t>Javni prijevoz školske djece</t>
  </si>
  <si>
    <t>KLASA:400-08/18-01/02</t>
  </si>
  <si>
    <t xml:space="preserve">     Sanja Udović, dipl. oec., v. r.</t>
  </si>
  <si>
    <t xml:space="preserve">           Općinska načelnica:</t>
  </si>
  <si>
    <t>URBROJ:2170-09-05/01-18-26</t>
  </si>
  <si>
    <t>VIŠKOVO,  21. prosinca 2018.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</si>
</sst>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#,##0.00_ ;\-#,##0.00\ 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5FA8EB"/>
        <bgColor indexed="64"/>
      </patternFill>
    </fill>
    <fill>
      <patternFill patternType="solid">
        <fgColor rgb="FFDCE7F4"/>
        <bgColor indexed="64"/>
      </patternFill>
    </fill>
    <fill>
      <patternFill patternType="solid">
        <fgColor rgb="FFEBF1F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" fontId="2" fillId="33" borderId="0" xfId="0" applyNumberFormat="1" applyFont="1" applyFill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 horizontal="right"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3" fontId="9" fillId="33" borderId="17" xfId="0" applyNumberFormat="1" applyFont="1" applyFill="1" applyBorder="1" applyAlignment="1" applyProtection="1">
      <alignment horizontal="center"/>
      <protection/>
    </xf>
    <xf numFmtId="3" fontId="9" fillId="34" borderId="18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 horizontal="right"/>
    </xf>
    <xf numFmtId="0" fontId="1" fillId="36" borderId="20" xfId="0" applyFont="1" applyFill="1" applyBorder="1" applyAlignment="1">
      <alignment/>
    </xf>
    <xf numFmtId="3" fontId="1" fillId="36" borderId="20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10" fillId="33" borderId="21" xfId="0" applyFont="1" applyFill="1" applyBorder="1" applyAlignment="1" applyProtection="1">
      <alignment horizontal="right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center"/>
      <protection/>
    </xf>
    <xf numFmtId="3" fontId="10" fillId="33" borderId="24" xfId="0" applyNumberFormat="1" applyFont="1" applyFill="1" applyBorder="1" applyAlignment="1" applyProtection="1">
      <alignment horizontal="center"/>
      <protection/>
    </xf>
    <xf numFmtId="3" fontId="10" fillId="33" borderId="23" xfId="0" applyNumberFormat="1" applyFont="1" applyFill="1" applyBorder="1" applyAlignment="1">
      <alignment horizontal="center"/>
    </xf>
    <xf numFmtId="3" fontId="10" fillId="33" borderId="24" xfId="0" applyNumberFormat="1" applyFont="1" applyFill="1" applyBorder="1" applyAlignment="1">
      <alignment horizontal="center"/>
    </xf>
    <xf numFmtId="3" fontId="10" fillId="33" borderId="23" xfId="0" applyNumberFormat="1" applyFont="1" applyFill="1" applyBorder="1" applyAlignment="1" applyProtection="1">
      <alignment horizontal="center"/>
      <protection/>
    </xf>
    <xf numFmtId="49" fontId="10" fillId="33" borderId="24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0" fontId="2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7"/>
  <sheetViews>
    <sheetView tabSelected="1" workbookViewId="0" topLeftCell="A25">
      <selection activeCell="A46" sqref="A46:C46"/>
    </sheetView>
  </sheetViews>
  <sheetFormatPr defaultColWidth="9.140625" defaultRowHeight="12.75"/>
  <cols>
    <col min="1" max="1" width="12.00390625" style="2" customWidth="1"/>
    <col min="2" max="2" width="9.8515625" style="2" customWidth="1"/>
    <col min="3" max="3" width="57.28125" style="2" customWidth="1"/>
    <col min="4" max="4" width="12.7109375" style="17" customWidth="1"/>
    <col min="5" max="6" width="12.7109375" style="18" customWidth="1"/>
    <col min="7" max="8" width="6.7109375" style="18" customWidth="1"/>
  </cols>
  <sheetData>
    <row r="1" spans="1:8" s="1" customFormat="1" ht="12.75">
      <c r="A1" s="58" t="s">
        <v>35</v>
      </c>
      <c r="B1" s="4"/>
      <c r="C1" s="4"/>
      <c r="D1" s="13"/>
      <c r="E1" s="14"/>
      <c r="F1" s="14"/>
      <c r="G1" s="14"/>
      <c r="H1" s="14"/>
    </row>
    <row r="2" spans="1:8" s="1" customFormat="1" ht="15" customHeight="1">
      <c r="A2" s="59" t="s">
        <v>34</v>
      </c>
      <c r="B2" s="60"/>
      <c r="C2" s="60"/>
      <c r="D2" s="60"/>
      <c r="E2" s="60"/>
      <c r="F2" s="60"/>
      <c r="G2" s="60"/>
      <c r="H2" s="60"/>
    </row>
    <row r="3" spans="1:8" s="1" customFormat="1" ht="6" customHeight="1">
      <c r="A3" s="4"/>
      <c r="B3" s="4"/>
      <c r="C3" s="4"/>
      <c r="D3" s="13" t="s">
        <v>1</v>
      </c>
      <c r="E3" s="14"/>
      <c r="F3" s="14"/>
      <c r="G3" s="14"/>
      <c r="H3" s="14"/>
    </row>
    <row r="4" spans="1:8" ht="6" customHeight="1">
      <c r="A4" s="12"/>
      <c r="B4" s="12"/>
      <c r="C4" s="12"/>
      <c r="D4" s="15"/>
      <c r="E4" s="16"/>
      <c r="F4" s="16"/>
      <c r="G4" s="16"/>
      <c r="H4" s="16"/>
    </row>
    <row r="5" spans="1:8" s="3" customFormat="1" ht="15" customHeight="1">
      <c r="A5" s="19" t="s">
        <v>71</v>
      </c>
      <c r="B5" s="22"/>
      <c r="C5" s="20" t="s">
        <v>0</v>
      </c>
      <c r="D5" s="32" t="s">
        <v>36</v>
      </c>
      <c r="E5" s="47" t="s">
        <v>37</v>
      </c>
      <c r="F5" s="48" t="s">
        <v>38</v>
      </c>
      <c r="G5" s="21" t="s">
        <v>53</v>
      </c>
      <c r="H5" s="32" t="s">
        <v>53</v>
      </c>
    </row>
    <row r="6" spans="1:8" s="3" customFormat="1" ht="9" customHeight="1">
      <c r="A6" s="49">
        <v>1</v>
      </c>
      <c r="B6" s="50"/>
      <c r="C6" s="51">
        <v>2</v>
      </c>
      <c r="D6" s="52">
        <v>3</v>
      </c>
      <c r="E6" s="53">
        <v>4</v>
      </c>
      <c r="F6" s="54">
        <v>5</v>
      </c>
      <c r="G6" s="55" t="s">
        <v>54</v>
      </c>
      <c r="H6" s="56" t="s">
        <v>70</v>
      </c>
    </row>
    <row r="7" spans="1:8" s="2" customFormat="1" ht="13.5" customHeight="1">
      <c r="A7" s="23" t="s">
        <v>39</v>
      </c>
      <c r="B7" s="24"/>
      <c r="C7" s="38" t="s">
        <v>5</v>
      </c>
      <c r="D7" s="33">
        <f>D8+D32+D38</f>
        <v>23950000</v>
      </c>
      <c r="E7" s="39">
        <f>E8+E32+E38</f>
        <v>20033000</v>
      </c>
      <c r="F7" s="33">
        <f>F8+F32+F38</f>
        <v>20071000</v>
      </c>
      <c r="G7" s="39">
        <f>E7/D7*100</f>
        <v>83.64509394572025</v>
      </c>
      <c r="H7" s="33">
        <f>F7/E7*100</f>
        <v>100.18968701642291</v>
      </c>
    </row>
    <row r="8" spans="1:8" s="9" customFormat="1" ht="13.5" customHeight="1">
      <c r="A8" s="23" t="s">
        <v>40</v>
      </c>
      <c r="B8" s="24"/>
      <c r="C8" s="38" t="s">
        <v>6</v>
      </c>
      <c r="D8" s="33">
        <f>D9+D13+D17+D20+D22+D25+D27+D29</f>
        <v>17030000</v>
      </c>
      <c r="E8" s="39">
        <f>E9+E13+E17+E20+E22+E25+E27+E29</f>
        <v>13285000</v>
      </c>
      <c r="F8" s="33">
        <f>F9+F13+F17+F20+F22+F25+F27+F29</f>
        <v>13295000</v>
      </c>
      <c r="G8" s="39">
        <f>E8/D8*100</f>
        <v>78.0093951849677</v>
      </c>
      <c r="H8" s="33">
        <f>F8/E8*100</f>
        <v>100.07527286413247</v>
      </c>
    </row>
    <row r="9" spans="1:8" s="7" customFormat="1" ht="13.5" customHeight="1">
      <c r="A9" s="25" t="s">
        <v>2</v>
      </c>
      <c r="B9" s="26">
        <v>2011</v>
      </c>
      <c r="C9" s="40" t="s">
        <v>49</v>
      </c>
      <c r="D9" s="34">
        <f>SUM(D10:D12)</f>
        <v>13964500</v>
      </c>
      <c r="E9" s="41">
        <f>SUM(E10:E12)</f>
        <v>8403500</v>
      </c>
      <c r="F9" s="34">
        <f>SUM(F10:F12)</f>
        <v>8403500</v>
      </c>
      <c r="G9" s="41">
        <f>E9*100/D9</f>
        <v>60.17759318271331</v>
      </c>
      <c r="H9" s="34">
        <f>F9/E9*100</f>
        <v>100</v>
      </c>
    </row>
    <row r="10" spans="1:8" s="8" customFormat="1" ht="12" customHeight="1">
      <c r="A10" s="27" t="s">
        <v>3</v>
      </c>
      <c r="B10" s="28" t="s">
        <v>7</v>
      </c>
      <c r="C10" s="42" t="s">
        <v>68</v>
      </c>
      <c r="D10" s="35">
        <v>4811000</v>
      </c>
      <c r="E10" s="43">
        <v>0</v>
      </c>
      <c r="F10" s="35">
        <v>0</v>
      </c>
      <c r="G10" s="44" t="s">
        <v>69</v>
      </c>
      <c r="H10" s="37" t="s">
        <v>69</v>
      </c>
    </row>
    <row r="11" spans="1:8" s="8" customFormat="1" ht="12" customHeight="1">
      <c r="A11" s="27" t="s">
        <v>3</v>
      </c>
      <c r="B11" s="28" t="s">
        <v>8</v>
      </c>
      <c r="C11" s="42" t="s">
        <v>67</v>
      </c>
      <c r="D11" s="35">
        <v>8700000</v>
      </c>
      <c r="E11" s="43">
        <v>7950000</v>
      </c>
      <c r="F11" s="35">
        <v>7950000</v>
      </c>
      <c r="G11" s="43">
        <f>E11/D11*100</f>
        <v>91.37931034482759</v>
      </c>
      <c r="H11" s="35">
        <f>F11/E11*100</f>
        <v>100</v>
      </c>
    </row>
    <row r="12" spans="1:8" s="8" customFormat="1" ht="12" customHeight="1">
      <c r="A12" s="27" t="s">
        <v>3</v>
      </c>
      <c r="B12" s="28" t="s">
        <v>9</v>
      </c>
      <c r="C12" s="42" t="s">
        <v>66</v>
      </c>
      <c r="D12" s="35">
        <v>453500</v>
      </c>
      <c r="E12" s="43">
        <v>453500</v>
      </c>
      <c r="F12" s="35">
        <v>453500</v>
      </c>
      <c r="G12" s="43">
        <f>E12/D12*100</f>
        <v>100</v>
      </c>
      <c r="H12" s="35">
        <f>F12/E12*100</f>
        <v>100</v>
      </c>
    </row>
    <row r="13" spans="1:8" s="7" customFormat="1" ht="13.5" customHeight="1">
      <c r="A13" s="25" t="s">
        <v>2</v>
      </c>
      <c r="B13" s="26">
        <v>2003</v>
      </c>
      <c r="C13" s="40" t="s">
        <v>10</v>
      </c>
      <c r="D13" s="34">
        <f>SUM(D14:D16)</f>
        <v>949000</v>
      </c>
      <c r="E13" s="41">
        <f>SUM(E14:E16)</f>
        <v>3231000</v>
      </c>
      <c r="F13" s="34">
        <f>SUM(F14:F16)</f>
        <v>3241000</v>
      </c>
      <c r="G13" s="41">
        <f>E13*100/D13</f>
        <v>340.463645943098</v>
      </c>
      <c r="H13" s="34">
        <f aca="true" t="shared" si="0" ref="H13:H29">F13/E13*100</f>
        <v>100.30950170225937</v>
      </c>
    </row>
    <row r="14" spans="1:8" s="8" customFormat="1" ht="12" customHeight="1">
      <c r="A14" s="27" t="s">
        <v>4</v>
      </c>
      <c r="B14" s="28" t="s">
        <v>11</v>
      </c>
      <c r="C14" s="42" t="s">
        <v>41</v>
      </c>
      <c r="D14" s="35">
        <v>248000</v>
      </c>
      <c r="E14" s="43">
        <v>2500000</v>
      </c>
      <c r="F14" s="35">
        <v>2500000</v>
      </c>
      <c r="G14" s="43">
        <f>E14/D14*100</f>
        <v>1008.0645161290322</v>
      </c>
      <c r="H14" s="35">
        <f t="shared" si="0"/>
        <v>100</v>
      </c>
    </row>
    <row r="15" spans="1:8" s="8" customFormat="1" ht="12" customHeight="1">
      <c r="A15" s="27" t="s">
        <v>3</v>
      </c>
      <c r="B15" s="28" t="s">
        <v>12</v>
      </c>
      <c r="C15" s="42" t="s">
        <v>13</v>
      </c>
      <c r="D15" s="35">
        <v>416000</v>
      </c>
      <c r="E15" s="43">
        <v>446000</v>
      </c>
      <c r="F15" s="35">
        <v>456000</v>
      </c>
      <c r="G15" s="43">
        <f>E15/D15*100</f>
        <v>107.21153846153845</v>
      </c>
      <c r="H15" s="35">
        <f t="shared" si="0"/>
        <v>102.24215246636771</v>
      </c>
    </row>
    <row r="16" spans="1:8" s="8" customFormat="1" ht="12" customHeight="1">
      <c r="A16" s="27" t="s">
        <v>3</v>
      </c>
      <c r="B16" s="28" t="s">
        <v>14</v>
      </c>
      <c r="C16" s="42" t="s">
        <v>42</v>
      </c>
      <c r="D16" s="35">
        <v>285000</v>
      </c>
      <c r="E16" s="43">
        <v>285000</v>
      </c>
      <c r="F16" s="35">
        <v>285000</v>
      </c>
      <c r="G16" s="43">
        <f>E16/D16*100</f>
        <v>100</v>
      </c>
      <c r="H16" s="35">
        <f t="shared" si="0"/>
        <v>100</v>
      </c>
    </row>
    <row r="17" spans="1:8" s="7" customFormat="1" ht="13.5" customHeight="1">
      <c r="A17" s="25" t="s">
        <v>2</v>
      </c>
      <c r="B17" s="26">
        <v>2005</v>
      </c>
      <c r="C17" s="40" t="s">
        <v>15</v>
      </c>
      <c r="D17" s="34">
        <f>SUM(D18:D19)</f>
        <v>184000</v>
      </c>
      <c r="E17" s="41">
        <f>SUM(E18:E19)</f>
        <v>184000</v>
      </c>
      <c r="F17" s="34">
        <f>SUM(F18:F19)</f>
        <v>184000</v>
      </c>
      <c r="G17" s="41">
        <f>E17*100/D17</f>
        <v>100</v>
      </c>
      <c r="H17" s="34">
        <f t="shared" si="0"/>
        <v>100</v>
      </c>
    </row>
    <row r="18" spans="1:8" s="8" customFormat="1" ht="12" customHeight="1">
      <c r="A18" s="27" t="s">
        <v>3</v>
      </c>
      <c r="B18" s="28" t="s">
        <v>16</v>
      </c>
      <c r="C18" s="42" t="s">
        <v>43</v>
      </c>
      <c r="D18" s="35">
        <v>30000</v>
      </c>
      <c r="E18" s="43">
        <v>30000</v>
      </c>
      <c r="F18" s="35">
        <v>30000</v>
      </c>
      <c r="G18" s="43">
        <f>E18/D18*100</f>
        <v>100</v>
      </c>
      <c r="H18" s="35">
        <f t="shared" si="0"/>
        <v>100</v>
      </c>
    </row>
    <row r="19" spans="1:8" s="8" customFormat="1" ht="12" customHeight="1">
      <c r="A19" s="27" t="s">
        <v>3</v>
      </c>
      <c r="B19" s="28" t="s">
        <v>17</v>
      </c>
      <c r="C19" s="42" t="s">
        <v>44</v>
      </c>
      <c r="D19" s="35">
        <v>154000</v>
      </c>
      <c r="E19" s="43">
        <v>154000</v>
      </c>
      <c r="F19" s="35">
        <v>154000</v>
      </c>
      <c r="G19" s="43">
        <f>E19/D19*100</f>
        <v>100</v>
      </c>
      <c r="H19" s="35">
        <f t="shared" si="0"/>
        <v>100</v>
      </c>
    </row>
    <row r="20" spans="1:8" s="7" customFormat="1" ht="13.5" customHeight="1">
      <c r="A20" s="25" t="s">
        <v>2</v>
      </c>
      <c r="B20" s="26">
        <v>2006</v>
      </c>
      <c r="C20" s="40" t="s">
        <v>18</v>
      </c>
      <c r="D20" s="34">
        <f>D21</f>
        <v>410000</v>
      </c>
      <c r="E20" s="41">
        <f>E21</f>
        <v>410000</v>
      </c>
      <c r="F20" s="34">
        <f>F21</f>
        <v>410000</v>
      </c>
      <c r="G20" s="41">
        <f>E20*100/D20</f>
        <v>100</v>
      </c>
      <c r="H20" s="34">
        <f t="shared" si="0"/>
        <v>100</v>
      </c>
    </row>
    <row r="21" spans="1:8" s="8" customFormat="1" ht="12" customHeight="1">
      <c r="A21" s="27" t="s">
        <v>3</v>
      </c>
      <c r="B21" s="28" t="s">
        <v>19</v>
      </c>
      <c r="C21" s="42" t="s">
        <v>65</v>
      </c>
      <c r="D21" s="35">
        <v>410000</v>
      </c>
      <c r="E21" s="43">
        <v>410000</v>
      </c>
      <c r="F21" s="35">
        <v>410000</v>
      </c>
      <c r="G21" s="43">
        <f>E21/D21*100</f>
        <v>100</v>
      </c>
      <c r="H21" s="35">
        <f t="shared" si="0"/>
        <v>100</v>
      </c>
    </row>
    <row r="22" spans="1:8" s="11" customFormat="1" ht="13.5" customHeight="1">
      <c r="A22" s="25" t="s">
        <v>2</v>
      </c>
      <c r="B22" s="26">
        <v>2017</v>
      </c>
      <c r="C22" s="40" t="s">
        <v>45</v>
      </c>
      <c r="D22" s="34">
        <f>SUM(D23:D24)</f>
        <v>436500</v>
      </c>
      <c r="E22" s="41">
        <f>SUM(E23:E24)</f>
        <v>436500</v>
      </c>
      <c r="F22" s="34">
        <f>SUM(F23:F24)</f>
        <v>436500</v>
      </c>
      <c r="G22" s="41">
        <f>E22*100/D22</f>
        <v>100</v>
      </c>
      <c r="H22" s="34">
        <f t="shared" si="0"/>
        <v>100</v>
      </c>
    </row>
    <row r="23" spans="1:8" s="10" customFormat="1" ht="12" customHeight="1">
      <c r="A23" s="27" t="s">
        <v>3</v>
      </c>
      <c r="B23" s="28" t="s">
        <v>20</v>
      </c>
      <c r="C23" s="42" t="s">
        <v>57</v>
      </c>
      <c r="D23" s="35">
        <v>340000</v>
      </c>
      <c r="E23" s="43">
        <v>340000</v>
      </c>
      <c r="F23" s="35">
        <v>340000</v>
      </c>
      <c r="G23" s="43">
        <f>E23/D23*100</f>
        <v>100</v>
      </c>
      <c r="H23" s="35">
        <f t="shared" si="0"/>
        <v>100</v>
      </c>
    </row>
    <row r="24" spans="1:8" s="10" customFormat="1" ht="12" customHeight="1">
      <c r="A24" s="27" t="s">
        <v>3</v>
      </c>
      <c r="B24" s="28" t="s">
        <v>21</v>
      </c>
      <c r="C24" s="42" t="s">
        <v>46</v>
      </c>
      <c r="D24" s="35">
        <v>96500</v>
      </c>
      <c r="E24" s="43">
        <v>96500</v>
      </c>
      <c r="F24" s="35">
        <v>96500</v>
      </c>
      <c r="G24" s="43">
        <f>E24/D24*100</f>
        <v>100</v>
      </c>
      <c r="H24" s="35">
        <f t="shared" si="0"/>
        <v>100</v>
      </c>
    </row>
    <row r="25" spans="1:8" s="7" customFormat="1" ht="13.5" customHeight="1">
      <c r="A25" s="25" t="s">
        <v>2</v>
      </c>
      <c r="B25" s="26">
        <v>4003</v>
      </c>
      <c r="C25" s="40" t="s">
        <v>55</v>
      </c>
      <c r="D25" s="34">
        <f>D26</f>
        <v>110000</v>
      </c>
      <c r="E25" s="41">
        <f>E26</f>
        <v>110000</v>
      </c>
      <c r="F25" s="34">
        <f>F26</f>
        <v>110000</v>
      </c>
      <c r="G25" s="41">
        <f>E25*100/D25</f>
        <v>100</v>
      </c>
      <c r="H25" s="34">
        <f t="shared" si="0"/>
        <v>100</v>
      </c>
    </row>
    <row r="26" spans="1:8" s="10" customFormat="1" ht="12" customHeight="1">
      <c r="A26" s="27" t="s">
        <v>3</v>
      </c>
      <c r="B26" s="28" t="s">
        <v>22</v>
      </c>
      <c r="C26" s="42" t="s">
        <v>56</v>
      </c>
      <c r="D26" s="35">
        <v>110000</v>
      </c>
      <c r="E26" s="43">
        <v>110000</v>
      </c>
      <c r="F26" s="35">
        <v>110000</v>
      </c>
      <c r="G26" s="43">
        <f>E26/D26*100</f>
        <v>100</v>
      </c>
      <c r="H26" s="35">
        <f t="shared" si="0"/>
        <v>100</v>
      </c>
    </row>
    <row r="27" spans="1:8" s="10" customFormat="1" ht="13.5" customHeight="1">
      <c r="A27" s="25" t="s">
        <v>2</v>
      </c>
      <c r="B27" s="29">
        <v>4004</v>
      </c>
      <c r="C27" s="40" t="s">
        <v>23</v>
      </c>
      <c r="D27" s="34">
        <f>D28</f>
        <v>265000</v>
      </c>
      <c r="E27" s="41">
        <f>E28</f>
        <v>265000</v>
      </c>
      <c r="F27" s="34">
        <f>F28</f>
        <v>265000</v>
      </c>
      <c r="G27" s="41">
        <f>E27*100/D27</f>
        <v>100</v>
      </c>
      <c r="H27" s="34">
        <f t="shared" si="0"/>
        <v>100</v>
      </c>
    </row>
    <row r="28" spans="1:8" s="10" customFormat="1" ht="12" customHeight="1">
      <c r="A28" s="27" t="s">
        <v>3</v>
      </c>
      <c r="B28" s="28" t="s">
        <v>24</v>
      </c>
      <c r="C28" s="42" t="s">
        <v>75</v>
      </c>
      <c r="D28" s="35">
        <v>265000</v>
      </c>
      <c r="E28" s="43">
        <v>265000</v>
      </c>
      <c r="F28" s="35">
        <v>265000</v>
      </c>
      <c r="G28" s="43">
        <f>E28/D28*100</f>
        <v>100</v>
      </c>
      <c r="H28" s="35">
        <f t="shared" si="0"/>
        <v>100</v>
      </c>
    </row>
    <row r="29" spans="1:8" s="7" customFormat="1" ht="13.5" customHeight="1">
      <c r="A29" s="25" t="s">
        <v>2</v>
      </c>
      <c r="B29" s="26">
        <v>4006</v>
      </c>
      <c r="C29" s="40" t="s">
        <v>25</v>
      </c>
      <c r="D29" s="34">
        <f>D30+D31</f>
        <v>711000</v>
      </c>
      <c r="E29" s="41">
        <f>E30+E31</f>
        <v>245000</v>
      </c>
      <c r="F29" s="34">
        <f>F30+F31</f>
        <v>245000</v>
      </c>
      <c r="G29" s="41">
        <f>E29*100/D29</f>
        <v>34.458509142053444</v>
      </c>
      <c r="H29" s="34">
        <f t="shared" si="0"/>
        <v>100</v>
      </c>
    </row>
    <row r="30" spans="1:8" s="8" customFormat="1" ht="12" customHeight="1">
      <c r="A30" s="27" t="s">
        <v>4</v>
      </c>
      <c r="B30" s="28" t="s">
        <v>26</v>
      </c>
      <c r="C30" s="42" t="s">
        <v>74</v>
      </c>
      <c r="D30" s="35">
        <v>431000</v>
      </c>
      <c r="E30" s="43">
        <v>0</v>
      </c>
      <c r="F30" s="35">
        <v>0</v>
      </c>
      <c r="G30" s="44" t="s">
        <v>69</v>
      </c>
      <c r="H30" s="37" t="s">
        <v>69</v>
      </c>
    </row>
    <row r="31" spans="1:8" s="8" customFormat="1" ht="12" customHeight="1">
      <c r="A31" s="27" t="s">
        <v>4</v>
      </c>
      <c r="B31" s="28" t="s">
        <v>27</v>
      </c>
      <c r="C31" s="42" t="s">
        <v>72</v>
      </c>
      <c r="D31" s="35">
        <v>280000</v>
      </c>
      <c r="E31" s="43">
        <v>245000</v>
      </c>
      <c r="F31" s="35">
        <v>245000</v>
      </c>
      <c r="G31" s="43">
        <f>E31/D31*100</f>
        <v>87.5</v>
      </c>
      <c r="H31" s="35">
        <f>F31/E31*100</f>
        <v>100</v>
      </c>
    </row>
    <row r="32" spans="1:8" s="9" customFormat="1" ht="13.5" customHeight="1">
      <c r="A32" s="23" t="s">
        <v>47</v>
      </c>
      <c r="B32" s="24"/>
      <c r="C32" s="38" t="s">
        <v>58</v>
      </c>
      <c r="D32" s="33">
        <f>D33</f>
        <v>6650000</v>
      </c>
      <c r="E32" s="39">
        <f>E33</f>
        <v>6473000</v>
      </c>
      <c r="F32" s="33">
        <f>F33</f>
        <v>6496000</v>
      </c>
      <c r="G32" s="39">
        <f>E32/D32*100</f>
        <v>97.33834586466166</v>
      </c>
      <c r="H32" s="33">
        <f>F32/E32*100</f>
        <v>100.35532210721459</v>
      </c>
    </row>
    <row r="33" spans="1:8" s="7" customFormat="1" ht="13.5" customHeight="1">
      <c r="A33" s="25" t="s">
        <v>51</v>
      </c>
      <c r="B33" s="29">
        <v>2011</v>
      </c>
      <c r="C33" s="40" t="s">
        <v>49</v>
      </c>
      <c r="D33" s="34">
        <f>SUM(D34:D37)</f>
        <v>6650000</v>
      </c>
      <c r="E33" s="41">
        <f>SUM(E34:E37)</f>
        <v>6473000</v>
      </c>
      <c r="F33" s="34">
        <f>SUM(F34:F37)</f>
        <v>6496000</v>
      </c>
      <c r="G33" s="41">
        <f>E33*100/D33</f>
        <v>97.33834586466165</v>
      </c>
      <c r="H33" s="34">
        <f aca="true" t="shared" si="1" ref="H33:H41">F33/E33*100</f>
        <v>100.35532210721459</v>
      </c>
    </row>
    <row r="34" spans="1:8" s="6" customFormat="1" ht="12" customHeight="1">
      <c r="A34" s="27" t="s">
        <v>3</v>
      </c>
      <c r="B34" s="28" t="s">
        <v>28</v>
      </c>
      <c r="C34" s="42" t="s">
        <v>59</v>
      </c>
      <c r="D34" s="35">
        <v>6395000</v>
      </c>
      <c r="E34" s="43">
        <v>6418000</v>
      </c>
      <c r="F34" s="35">
        <v>6441000</v>
      </c>
      <c r="G34" s="43">
        <f>E34/D34*100</f>
        <v>100.35965598123533</v>
      </c>
      <c r="H34" s="35">
        <f t="shared" si="1"/>
        <v>100.35836709255219</v>
      </c>
    </row>
    <row r="35" spans="1:8" s="6" customFormat="1" ht="12" customHeight="1">
      <c r="A35" s="27" t="s">
        <v>3</v>
      </c>
      <c r="B35" s="28" t="s">
        <v>29</v>
      </c>
      <c r="C35" s="42" t="s">
        <v>60</v>
      </c>
      <c r="D35" s="35">
        <v>6000</v>
      </c>
      <c r="E35" s="43">
        <v>6000</v>
      </c>
      <c r="F35" s="35">
        <v>6000</v>
      </c>
      <c r="G35" s="43">
        <f>E35/D35*100</f>
        <v>100</v>
      </c>
      <c r="H35" s="35">
        <f t="shared" si="1"/>
        <v>100</v>
      </c>
    </row>
    <row r="36" spans="1:8" s="6" customFormat="1" ht="12" customHeight="1">
      <c r="A36" s="27" t="s">
        <v>3</v>
      </c>
      <c r="B36" s="28" t="s">
        <v>30</v>
      </c>
      <c r="C36" s="42" t="s">
        <v>61</v>
      </c>
      <c r="D36" s="35">
        <v>34000</v>
      </c>
      <c r="E36" s="43">
        <v>34000</v>
      </c>
      <c r="F36" s="35">
        <v>34000</v>
      </c>
      <c r="G36" s="43">
        <f>E36/D36*100</f>
        <v>100</v>
      </c>
      <c r="H36" s="35">
        <f t="shared" si="1"/>
        <v>100</v>
      </c>
    </row>
    <row r="37" spans="1:8" s="6" customFormat="1" ht="12" customHeight="1">
      <c r="A37" s="27" t="s">
        <v>4</v>
      </c>
      <c r="B37" s="28" t="s">
        <v>31</v>
      </c>
      <c r="C37" s="42" t="s">
        <v>62</v>
      </c>
      <c r="D37" s="35">
        <v>215000</v>
      </c>
      <c r="E37" s="43">
        <v>15000</v>
      </c>
      <c r="F37" s="35">
        <v>15000</v>
      </c>
      <c r="G37" s="43">
        <f>E37/D37*100</f>
        <v>6.976744186046512</v>
      </c>
      <c r="H37" s="35">
        <f t="shared" si="1"/>
        <v>100</v>
      </c>
    </row>
    <row r="38" spans="1:8" s="9" customFormat="1" ht="13.5" customHeight="1">
      <c r="A38" s="23" t="s">
        <v>48</v>
      </c>
      <c r="B38" s="24"/>
      <c r="C38" s="38" t="s">
        <v>52</v>
      </c>
      <c r="D38" s="33">
        <f>D39</f>
        <v>270000</v>
      </c>
      <c r="E38" s="39">
        <f>E39</f>
        <v>275000</v>
      </c>
      <c r="F38" s="33">
        <f>F39</f>
        <v>280000</v>
      </c>
      <c r="G38" s="39">
        <f>E38/D38*100</f>
        <v>101.85185185185186</v>
      </c>
      <c r="H38" s="33">
        <f t="shared" si="1"/>
        <v>101.81818181818181</v>
      </c>
    </row>
    <row r="39" spans="1:8" s="7" customFormat="1" ht="13.5" customHeight="1">
      <c r="A39" s="25" t="s">
        <v>51</v>
      </c>
      <c r="B39" s="29">
        <v>2004</v>
      </c>
      <c r="C39" s="40" t="s">
        <v>50</v>
      </c>
      <c r="D39" s="34">
        <f>D40+D41</f>
        <v>270000</v>
      </c>
      <c r="E39" s="41">
        <f>E40+E41</f>
        <v>275000</v>
      </c>
      <c r="F39" s="34">
        <f>F40+F41</f>
        <v>280000</v>
      </c>
      <c r="G39" s="41">
        <f>E39*100/D39</f>
        <v>101.85185185185185</v>
      </c>
      <c r="H39" s="34">
        <f t="shared" si="1"/>
        <v>101.81818181818181</v>
      </c>
    </row>
    <row r="40" spans="1:8" s="6" customFormat="1" ht="13.5" customHeight="1">
      <c r="A40" s="27" t="s">
        <v>3</v>
      </c>
      <c r="B40" s="28" t="s">
        <v>32</v>
      </c>
      <c r="C40" s="42" t="s">
        <v>63</v>
      </c>
      <c r="D40" s="35">
        <v>220000</v>
      </c>
      <c r="E40" s="43">
        <v>225000</v>
      </c>
      <c r="F40" s="35">
        <v>230000</v>
      </c>
      <c r="G40" s="43">
        <f>E40/D40*100</f>
        <v>102.27272727272727</v>
      </c>
      <c r="H40" s="35">
        <f t="shared" si="1"/>
        <v>102.22222222222221</v>
      </c>
    </row>
    <row r="41" spans="1:8" s="5" customFormat="1" ht="13.5" customHeight="1">
      <c r="A41" s="30" t="s">
        <v>4</v>
      </c>
      <c r="B41" s="31" t="s">
        <v>33</v>
      </c>
      <c r="C41" s="45" t="s">
        <v>64</v>
      </c>
      <c r="D41" s="36">
        <v>50000</v>
      </c>
      <c r="E41" s="46">
        <v>50000</v>
      </c>
      <c r="F41" s="36">
        <v>50000</v>
      </c>
      <c r="G41" s="46">
        <f>E41/D41*100</f>
        <v>100</v>
      </c>
      <c r="H41" s="36">
        <f t="shared" si="1"/>
        <v>100</v>
      </c>
    </row>
    <row r="42" spans="1:8" s="7" customFormat="1" ht="18" customHeight="1">
      <c r="A42" s="6" t="s">
        <v>73</v>
      </c>
      <c r="B42"/>
      <c r="C42"/>
      <c r="D42"/>
      <c r="E42"/>
      <c r="F42"/>
      <c r="G42"/>
      <c r="H42"/>
    </row>
    <row r="43" spans="2:8" s="8" customFormat="1" ht="3.75" customHeight="1">
      <c r="B43"/>
      <c r="C43"/>
      <c r="D43"/>
      <c r="E43"/>
      <c r="F43"/>
      <c r="G43"/>
      <c r="H43"/>
    </row>
    <row r="44" spans="1:8" ht="12.75" customHeight="1">
      <c r="A44" s="61" t="s">
        <v>76</v>
      </c>
      <c r="B44" s="62"/>
      <c r="C44" s="62"/>
      <c r="F44" s="63" t="s">
        <v>78</v>
      </c>
      <c r="G44" s="62"/>
      <c r="H44" s="62"/>
    </row>
    <row r="45" spans="1:8" ht="10.5" customHeight="1">
      <c r="A45" s="61" t="s">
        <v>79</v>
      </c>
      <c r="B45" s="62"/>
      <c r="C45" s="62"/>
      <c r="F45" s="57"/>
      <c r="G45" s="57"/>
      <c r="H45" s="57"/>
    </row>
    <row r="46" spans="1:8" ht="10.5" customHeight="1">
      <c r="A46" s="61" t="s">
        <v>80</v>
      </c>
      <c r="B46" s="62"/>
      <c r="C46" s="62"/>
      <c r="F46" s="61" t="s">
        <v>77</v>
      </c>
      <c r="G46" s="62"/>
      <c r="H46" s="62"/>
    </row>
    <row r="47" ht="12.75">
      <c r="A47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A2:H2"/>
    <mergeCell ref="A44:C44"/>
    <mergeCell ref="A45:C45"/>
    <mergeCell ref="A46:C46"/>
    <mergeCell ref="F44:H44"/>
    <mergeCell ref="F46:H4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Mrša</dc:creator>
  <cp:keywords/>
  <dc:description/>
  <cp:lastModifiedBy>Vesna Mrša</cp:lastModifiedBy>
  <cp:lastPrinted>2019-03-18T08:28:22Z</cp:lastPrinted>
  <dcterms:created xsi:type="dcterms:W3CDTF">1996-10-14T23:33:28Z</dcterms:created>
  <dcterms:modified xsi:type="dcterms:W3CDTF">2019-03-18T09:09:00Z</dcterms:modified>
  <cp:category/>
  <cp:version/>
  <cp:contentType/>
  <cp:contentStatus/>
</cp:coreProperties>
</file>